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13815" windowHeight="5580"/>
  </bookViews>
  <sheets>
    <sheet name="Recursos_Total" sheetId="1" r:id="rId1"/>
  </sheets>
  <definedNames>
    <definedName name="_xlnm.Print_Area" localSheetId="0">Recursos_Total!$A$1:$H$29</definedName>
  </definedNames>
  <calcPr calcId="144525"/>
</workbook>
</file>

<file path=xl/calcChain.xml><?xml version="1.0" encoding="utf-8"?>
<calcChain xmlns="http://schemas.openxmlformats.org/spreadsheetml/2006/main">
  <c r="G29" i="1" l="1"/>
  <c r="G27" i="1"/>
  <c r="G26" i="1"/>
  <c r="G24" i="1"/>
  <c r="G23" i="1"/>
  <c r="G22" i="1"/>
  <c r="G17" i="1"/>
  <c r="G14" i="1"/>
  <c r="G12" i="1"/>
  <c r="G11" i="1"/>
  <c r="G10" i="1"/>
  <c r="G9" i="1"/>
  <c r="F29" i="1"/>
  <c r="F28" i="1"/>
  <c r="F24" i="1"/>
  <c r="F18" i="1"/>
  <c r="F14" i="1"/>
  <c r="F12" i="1"/>
  <c r="C29" i="1"/>
  <c r="E24" i="1" l="1"/>
  <c r="E12" i="1"/>
  <c r="D12" i="1"/>
  <c r="C12" i="1" l="1"/>
  <c r="G16" i="1" l="1"/>
  <c r="G13" i="1"/>
  <c r="D28" i="1" l="1"/>
  <c r="E28" i="1"/>
  <c r="G28" i="1"/>
  <c r="D14" i="1"/>
  <c r="D18" i="1" s="1"/>
  <c r="D29" i="1" s="1"/>
  <c r="E14" i="1"/>
  <c r="E18" i="1" s="1"/>
  <c r="E29" i="1" s="1"/>
  <c r="C28" i="1" l="1"/>
  <c r="C14" i="1" l="1"/>
  <c r="C18" i="1" s="1"/>
  <c r="G18" i="1"/>
</calcChain>
</file>

<file path=xl/sharedStrings.xml><?xml version="1.0" encoding="utf-8"?>
<sst xmlns="http://schemas.openxmlformats.org/spreadsheetml/2006/main" count="29" uniqueCount="29">
  <si>
    <t>Ingresos Corrientes</t>
  </si>
  <si>
    <t xml:space="preserve">Tasas Municipales     </t>
  </si>
  <si>
    <t xml:space="preserve">Otros No Tributarios        </t>
  </si>
  <si>
    <t>Recursos de Capital</t>
  </si>
  <si>
    <t>DESCRIPCION</t>
  </si>
  <si>
    <t>SUBTOTAL</t>
  </si>
  <si>
    <t>Aportes No Reintegrables</t>
  </si>
  <si>
    <t>TOTAL RECURSOS</t>
  </si>
  <si>
    <t>Bienes y servicios</t>
  </si>
  <si>
    <t>Transferencias corrientes</t>
  </si>
  <si>
    <t>Personal</t>
  </si>
  <si>
    <t>Bienes de Capital</t>
  </si>
  <si>
    <t>Trabajos Públicos</t>
  </si>
  <si>
    <t>TOTAL EROGACIONES</t>
  </si>
  <si>
    <t>EROGACIONES</t>
  </si>
  <si>
    <t>RECURSOS</t>
  </si>
  <si>
    <t>Financiamiento</t>
  </si>
  <si>
    <t>Remanente Ejercicio Anterior</t>
  </si>
  <si>
    <t>Erogaciones Corrientes</t>
  </si>
  <si>
    <t>Erogaciones de Capital</t>
  </si>
  <si>
    <t>INFORME CUATRIMESTRAL ESTADO DE INGRESOS Y GASTOS</t>
  </si>
  <si>
    <t xml:space="preserve">Coparticipación de Impuestos Nacionales         </t>
  </si>
  <si>
    <t xml:space="preserve">Coparticipación de Impuestos Provinciales </t>
  </si>
  <si>
    <r>
      <rPr>
        <b/>
        <i/>
        <u/>
        <sz val="14"/>
        <color rgb="FF000000"/>
        <rFont val="Bahnschrift Light"/>
        <family val="2"/>
      </rPr>
      <t>AÑO</t>
    </r>
    <r>
      <rPr>
        <b/>
        <i/>
        <sz val="14"/>
        <color rgb="FF000000"/>
        <rFont val="Bahnschrift Light"/>
        <family val="2"/>
      </rPr>
      <t>: 2025</t>
    </r>
  </si>
  <si>
    <t>ENERO 2025</t>
  </si>
  <si>
    <t>FEBRERO 2025</t>
  </si>
  <si>
    <t>MARZO 2025</t>
  </si>
  <si>
    <t>Total 1º TRIMESTRE 2025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</si>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</sst>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7" x14ac:knownFonts="1">
    <font>
      <sz val="11"/>
      <color rgb="FF000000"/>
      <name val="Calibri"/>
    </font>
    <font>
      <sz val="11"/>
      <color rgb="FF000000"/>
      <name val="Bahnschrift Light"/>
      <family val="2"/>
    </font>
    <font>
      <b/>
      <sz val="11"/>
      <color rgb="FF000000"/>
      <name val="Bahnschrift Light"/>
      <family val="2"/>
    </font>
    <font>
      <b/>
      <i/>
      <sz val="11"/>
      <color rgb="FF000000"/>
      <name val="Bahnschrift Light"/>
      <family val="2"/>
    </font>
    <font>
      <b/>
      <sz val="14"/>
      <color rgb="FF000000"/>
      <name val="Bahnschrift Light"/>
      <family val="2"/>
    </font>
    <font>
      <b/>
      <i/>
      <u/>
      <sz val="14"/>
      <color rgb="FF000000"/>
      <name val="Bahnschrift Light"/>
      <family val="2"/>
    </font>
    <font>
      <b/>
      <i/>
      <sz val="14"/>
      <color rgb="FF000000"/>
      <name val="Bahnschrift Light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8" xfId="0" applyFont="1" applyBorder="1"/>
    <xf numFmtId="0" fontId="1" fillId="0" borderId="8" xfId="0" applyFont="1" applyBorder="1"/>
    <xf numFmtId="4" fontId="1" fillId="0" borderId="11" xfId="0" applyNumberFormat="1" applyFont="1" applyBorder="1" applyAlignment="1">
      <alignment horizontal="right"/>
    </xf>
    <xf numFmtId="0" fontId="3" fillId="0" borderId="2" xfId="0" applyFont="1" applyBorder="1"/>
    <xf numFmtId="4" fontId="1" fillId="0" borderId="3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0" xfId="0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3" fillId="0" borderId="5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2" fillId="0" borderId="7" xfId="0" applyNumberFormat="1" applyFont="1" applyBorder="1" applyAlignment="1">
      <alignment horizontal="right"/>
    </xf>
    <xf numFmtId="164" fontId="1" fillId="0" borderId="0" xfId="0" applyNumberFormat="1" applyFont="1"/>
    <xf numFmtId="0" fontId="2" fillId="0" borderId="9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0" fontId="3" fillId="0" borderId="10" xfId="0" applyFont="1" applyBorder="1"/>
    <xf numFmtId="0" fontId="4" fillId="0" borderId="12" xfId="0" applyFont="1" applyBorder="1" applyAlignment="1">
      <alignment horizontal="center"/>
    </xf>
    <xf numFmtId="164" fontId="1" fillId="0" borderId="13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49" fontId="2" fillId="0" borderId="15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Recursos</a:t>
            </a:r>
            <a:r>
              <a:rPr lang="es-ES" sz="1100" baseline="0"/>
              <a:t> ENERO/2025</a:t>
            </a:r>
            <a:endParaRPr lang="es-ES" sz="11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578223401961452E-2"/>
          <c:y val="0.14525701479292166"/>
          <c:w val="0.47617813634714296"/>
          <c:h val="0.61907411707584814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(Recursos_Total!$B$9:$B$12,Recursos_Total!$B$16:$B$17)</c:f>
              <c:strCache>
                <c:ptCount val="6"/>
                <c:pt idx="0">
                  <c:v>Coparticipación de Impuestos Provinciales </c:v>
                </c:pt>
                <c:pt idx="1">
                  <c:v>Coparticipación de Impuestos Nacionales         </c:v>
                </c:pt>
                <c:pt idx="2">
                  <c:v>Tasas Municipales     </c:v>
                </c:pt>
                <c:pt idx="3">
                  <c:v>Otros No Tributarios        </c:v>
                </c:pt>
                <c:pt idx="4">
                  <c:v>Remanente Ejercicio Anterior</c:v>
                </c:pt>
                <c:pt idx="5">
                  <c:v>Aportes No Reintegrables</c:v>
                </c:pt>
              </c:strCache>
            </c:strRef>
          </c:cat>
          <c:val>
            <c:numRef>
              <c:f>(Recursos_Total!$C$9:$C$12,Recursos_Total!$C$16:$C$17)</c:f>
              <c:numCache>
                <c:formatCode>[$$-2C0A]\ #,##0.00</c:formatCode>
                <c:ptCount val="6"/>
                <c:pt idx="0">
                  <c:v>15837835.970000001</c:v>
                </c:pt>
                <c:pt idx="1">
                  <c:v>188423847.41</c:v>
                </c:pt>
                <c:pt idx="2">
                  <c:v>20347908.530000001</c:v>
                </c:pt>
                <c:pt idx="3">
                  <c:v>171535.5</c:v>
                </c:pt>
                <c:pt idx="4">
                  <c:v>259105075.31999999</c:v>
                </c:pt>
                <c:pt idx="5">
                  <c:v>3300000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/>
              <a:t>Recursos</a:t>
            </a:r>
            <a:r>
              <a:rPr lang="es-ES" sz="1100" baseline="0"/>
              <a:t> Febrero/2025</a:t>
            </a:r>
            <a:endParaRPr lang="es-ES" sz="11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962725589533872E-2"/>
          <c:y val="0.21077828813065033"/>
          <c:w val="0.48040529817493743"/>
          <c:h val="0.68228601633129193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(Recursos_Total!$B$9:$B$12,Recursos_Total!$B$17)</c:f>
              <c:strCache>
                <c:ptCount val="5"/>
                <c:pt idx="0">
                  <c:v>Coparticipación de Impuestos Provinciales </c:v>
                </c:pt>
                <c:pt idx="1">
                  <c:v>Coparticipación de Impuestos Nacionales         </c:v>
                </c:pt>
                <c:pt idx="2">
                  <c:v>Tasas Municipales     </c:v>
                </c:pt>
                <c:pt idx="3">
                  <c:v>Otros No Tributarios        </c:v>
                </c:pt>
                <c:pt idx="4">
                  <c:v>Aportes No Reintegrables</c:v>
                </c:pt>
              </c:strCache>
            </c:strRef>
          </c:cat>
          <c:val>
            <c:numRef>
              <c:f>(Recursos_Total!$D$9:$D$12,Recursos_Total!$D$17)</c:f>
              <c:numCache>
                <c:formatCode>[$$-2C0A]\ #,##0.00</c:formatCode>
                <c:ptCount val="5"/>
                <c:pt idx="0">
                  <c:v>11901040.33</c:v>
                </c:pt>
                <c:pt idx="1">
                  <c:v>149001740.65000001</c:v>
                </c:pt>
                <c:pt idx="2">
                  <c:v>36436454.659999996</c:v>
                </c:pt>
                <c:pt idx="3">
                  <c:v>667200.26</c:v>
                </c:pt>
                <c:pt idx="4">
                  <c:v>800000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Gastos ENERO/2025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888670166229219E-2"/>
          <c:y val="0.16453266258384366"/>
          <c:w val="0.50822244094488189"/>
          <c:h val="0.64767096821230674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(Recursos_Total!$B$22:$B$24,Recursos_Total!$B$26:$B$27)</c:f>
              <c:strCache>
                <c:ptCount val="5"/>
                <c:pt idx="0">
                  <c:v>Personal</c:v>
                </c:pt>
                <c:pt idx="1">
                  <c:v>Bienes y servicios</c:v>
                </c:pt>
                <c:pt idx="2">
                  <c:v>Transferencias corrientes</c:v>
                </c:pt>
                <c:pt idx="3">
                  <c:v>Bienes de Capital</c:v>
                </c:pt>
                <c:pt idx="4">
                  <c:v>Trabajos Públicos</c:v>
                </c:pt>
              </c:strCache>
            </c:strRef>
          </c:cat>
          <c:val>
            <c:numRef>
              <c:f>(Recursos_Total!$C$22:$C$24,Recursos_Total!$C$26:$C$27)</c:f>
              <c:numCache>
                <c:formatCode>[$$-2C0A]\ #,##0.00</c:formatCode>
                <c:ptCount val="5"/>
                <c:pt idx="0">
                  <c:v>93391647.560000002</c:v>
                </c:pt>
                <c:pt idx="1">
                  <c:v>16164891.369999999</c:v>
                </c:pt>
                <c:pt idx="2">
                  <c:v>11985007.189999999</c:v>
                </c:pt>
                <c:pt idx="3">
                  <c:v>328000</c:v>
                </c:pt>
                <c:pt idx="4">
                  <c:v>12403903.779999999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Gastos</a:t>
            </a:r>
            <a:r>
              <a:rPr lang="es-ES" sz="1200" baseline="0"/>
              <a:t> FEBRERO/2025</a:t>
            </a:r>
            <a:endParaRPr lang="es-ES" sz="12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22200349956255E-2"/>
          <c:y val="0.23860673665791776"/>
          <c:w val="0.50822244094488189"/>
          <c:h val="0.64767096821230674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(Recursos_Total!$B$22:$B$24,Recursos_Total!$B$26:$B$27)</c:f>
              <c:strCache>
                <c:ptCount val="5"/>
                <c:pt idx="0">
                  <c:v>Personal</c:v>
                </c:pt>
                <c:pt idx="1">
                  <c:v>Bienes y servicios</c:v>
                </c:pt>
                <c:pt idx="2">
                  <c:v>Transferencias corrientes</c:v>
                </c:pt>
                <c:pt idx="3">
                  <c:v>Bienes de Capital</c:v>
                </c:pt>
                <c:pt idx="4">
                  <c:v>Trabajos Públicos</c:v>
                </c:pt>
              </c:strCache>
            </c:strRef>
          </c:cat>
          <c:val>
            <c:numRef>
              <c:f>(Recursos_Total!$D$22:$D$24,Recursos_Total!$D$26:$D$27)</c:f>
              <c:numCache>
                <c:formatCode>[$$-2C0A]\ #,##0.00</c:formatCode>
                <c:ptCount val="5"/>
                <c:pt idx="0">
                  <c:v>104735671.86</c:v>
                </c:pt>
                <c:pt idx="1">
                  <c:v>39172695.289999999</c:v>
                </c:pt>
                <c:pt idx="2">
                  <c:v>13062084.960000001</c:v>
                </c:pt>
                <c:pt idx="3">
                  <c:v>130000</c:v>
                </c:pt>
                <c:pt idx="4">
                  <c:v>15519157.68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Recursos MARZO/2025</a:t>
            </a:r>
            <a:r>
              <a:rPr lang="es-ES" sz="1200" baseline="0"/>
              <a:t> </a:t>
            </a:r>
            <a:endParaRPr lang="es-ES" sz="12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437445319335076E-2"/>
          <c:y val="0.21144356955380578"/>
          <c:w val="0.50034733158355205"/>
          <c:h val="0.67734434237386998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(Recursos_Total!$B$9:$B$12,Recursos_Total!$B$17)</c:f>
              <c:strCache>
                <c:ptCount val="5"/>
                <c:pt idx="0">
                  <c:v>Coparticipación de Impuestos Provinciales </c:v>
                </c:pt>
                <c:pt idx="1">
                  <c:v>Coparticipación de Impuestos Nacionales         </c:v>
                </c:pt>
                <c:pt idx="2">
                  <c:v>Tasas Municipales     </c:v>
                </c:pt>
                <c:pt idx="3">
                  <c:v>Otros No Tributarios        </c:v>
                </c:pt>
                <c:pt idx="4">
                  <c:v>Aportes No Reintegrables</c:v>
                </c:pt>
              </c:strCache>
            </c:strRef>
          </c:cat>
          <c:val>
            <c:numRef>
              <c:f>(Recursos_Total!$E$9:$E$12,Recursos_Total!$E$17)</c:f>
              <c:numCache>
                <c:formatCode>[$$-2C0A]\ #,##0.00</c:formatCode>
                <c:ptCount val="5"/>
                <c:pt idx="0">
                  <c:v>34420660.780000001</c:v>
                </c:pt>
                <c:pt idx="1">
                  <c:v>127728459.05</c:v>
                </c:pt>
                <c:pt idx="2">
                  <c:v>29257100.129999999</c:v>
                </c:pt>
                <c:pt idx="3">
                  <c:v>1014665.38</c:v>
                </c:pt>
                <c:pt idx="4">
                  <c:v>400000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Gastos</a:t>
            </a:r>
            <a:r>
              <a:rPr lang="es-ES" sz="1200" baseline="0"/>
              <a:t> MARZO/2025</a:t>
            </a:r>
            <a:endParaRPr lang="es-ES" sz="12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99781277340332E-2"/>
          <c:y val="0.22533245844269467"/>
          <c:w val="0.50822244094488189"/>
          <c:h val="0.67734434237386998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(Recursos_Total!$B$22:$B$24,Recursos_Total!$B$27)</c:f>
              <c:strCache>
                <c:ptCount val="4"/>
                <c:pt idx="0">
                  <c:v>Personal</c:v>
                </c:pt>
                <c:pt idx="1">
                  <c:v>Bienes y servicios</c:v>
                </c:pt>
                <c:pt idx="2">
                  <c:v>Transferencias corrientes</c:v>
                </c:pt>
                <c:pt idx="3">
                  <c:v>Trabajos Públicos</c:v>
                </c:pt>
              </c:strCache>
            </c:strRef>
          </c:cat>
          <c:val>
            <c:numRef>
              <c:f>(Recursos_Total!$E$22:$E$24,Recursos_Total!$E$27)</c:f>
              <c:numCache>
                <c:formatCode>[$$-2C0A]\ #,##0.00</c:formatCode>
                <c:ptCount val="4"/>
                <c:pt idx="0">
                  <c:v>122763890.5</c:v>
                </c:pt>
                <c:pt idx="1">
                  <c:v>45187966.189999998</c:v>
                </c:pt>
                <c:pt idx="2">
                  <c:v>15352829.23</c:v>
                </c:pt>
                <c:pt idx="3">
                  <c:v>21591389.41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38102</xdr:rowOff>
    </xdr:from>
    <xdr:to>
      <xdr:col>1</xdr:col>
      <xdr:colOff>1085850</xdr:colOff>
      <xdr:row>3</xdr:row>
      <xdr:rowOff>114301</xdr:rowOff>
    </xdr:to>
    <xdr:pic>
      <xdr:nvPicPr>
        <xdr:cNvPr id="2" name="Picture 4" descr="clari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2"/>
          <a:ext cx="695325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29</xdr:row>
      <xdr:rowOff>9525</xdr:rowOff>
    </xdr:from>
    <xdr:to>
      <xdr:col>2</xdr:col>
      <xdr:colOff>619124</xdr:colOff>
      <xdr:row>47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819152</xdr:colOff>
      <xdr:row>30</xdr:row>
      <xdr:rowOff>38100</xdr:rowOff>
    </xdr:from>
    <xdr:to>
      <xdr:col>4</xdr:col>
      <xdr:colOff>1209676</xdr:colOff>
      <xdr:row>44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48</xdr:row>
      <xdr:rowOff>47625</xdr:rowOff>
    </xdr:from>
    <xdr:to>
      <xdr:col>2</xdr:col>
      <xdr:colOff>438150</xdr:colOff>
      <xdr:row>61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742950</xdr:colOff>
      <xdr:row>46</xdr:row>
      <xdr:rowOff>47625</xdr:rowOff>
    </xdr:from>
    <xdr:to>
      <xdr:col>4</xdr:col>
      <xdr:colOff>1190625</xdr:colOff>
      <xdr:row>59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247650</xdr:colOff>
      <xdr:row>30</xdr:row>
      <xdr:rowOff>9524</xdr:rowOff>
    </xdr:from>
    <xdr:to>
      <xdr:col>8</xdr:col>
      <xdr:colOff>0</xdr:colOff>
      <xdr:row>44</xdr:row>
      <xdr:rowOff>171449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285750</xdr:colOff>
      <xdr:row>46</xdr:row>
      <xdr:rowOff>47625</xdr:rowOff>
    </xdr:from>
    <xdr:to>
      <xdr:col>8</xdr:col>
      <xdr:colOff>66675</xdr:colOff>
      <xdr:row>59</xdr:row>
      <xdr:rowOff>142875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3"/>
  <sheetViews>
    <sheetView tabSelected="1" topLeftCell="A4" workbookViewId="0">
      <selection activeCell="F4" sqref="F1:F1048576"/>
    </sheetView>
  </sheetViews>
  <sheetFormatPr baseColWidth="10" defaultColWidth="9.140625" defaultRowHeight="14.25" x14ac:dyDescent="0.2"/>
  <cols>
    <col min="1" max="1" width="6" style="1" customWidth="1"/>
    <col min="2" max="2" width="41.28515625" style="1" customWidth="1"/>
    <col min="3" max="3" width="19.42578125" style="2" customWidth="1"/>
    <col min="4" max="4" width="19.42578125" style="2" bestFit="1" customWidth="1"/>
    <col min="5" max="5" width="20" style="2" bestFit="1" customWidth="1"/>
    <col min="6" max="6" width="20" style="2" customWidth="1"/>
    <col min="7" max="7" width="22" style="2" customWidth="1"/>
    <col min="8" max="8" width="9.140625" style="1"/>
    <col min="9" max="9" width="17" style="1" bestFit="1" customWidth="1"/>
    <col min="10" max="16384" width="9.140625" style="1"/>
  </cols>
  <sheetData>
    <row r="2" spans="1:7" ht="18" x14ac:dyDescent="0.25">
      <c r="C2" s="25" t="s">
        <v>20</v>
      </c>
    </row>
    <row r="3" spans="1:7" ht="18" x14ac:dyDescent="0.25">
      <c r="C3" s="26" t="s">
        <v>23</v>
      </c>
    </row>
    <row r="4" spans="1:7" ht="7.5" customHeight="1" x14ac:dyDescent="0.2">
      <c r="C4" s="1"/>
      <c r="D4" s="1"/>
    </row>
    <row r="5" spans="1:7" ht="9" customHeight="1" thickBot="1" x14ac:dyDescent="0.25"/>
    <row r="6" spans="1:7" ht="39.75" customHeight="1" thickBot="1" x14ac:dyDescent="0.25">
      <c r="A6" s="3"/>
      <c r="B6" s="24" t="s">
        <v>4</v>
      </c>
      <c r="C6" s="30" t="s">
        <v>24</v>
      </c>
      <c r="D6" s="30" t="s">
        <v>25</v>
      </c>
      <c r="E6" s="30" t="s">
        <v>26</v>
      </c>
      <c r="F6" s="37" t="s">
        <v>28</v>
      </c>
      <c r="G6" s="29" t="s">
        <v>27</v>
      </c>
    </row>
    <row r="7" spans="1:7" ht="18" x14ac:dyDescent="0.25">
      <c r="A7" s="4"/>
      <c r="B7" s="23" t="s">
        <v>15</v>
      </c>
      <c r="C7" s="5"/>
      <c r="D7" s="5"/>
      <c r="E7" s="5"/>
      <c r="F7" s="38"/>
      <c r="G7" s="17"/>
    </row>
    <row r="8" spans="1:7" x14ac:dyDescent="0.2">
      <c r="A8" s="4"/>
      <c r="B8" s="6" t="s">
        <v>0</v>
      </c>
      <c r="C8" s="7"/>
      <c r="D8" s="7"/>
      <c r="E8" s="7"/>
      <c r="F8" s="39"/>
      <c r="G8" s="8"/>
    </row>
    <row r="9" spans="1:7" ht="28.5" x14ac:dyDescent="0.2">
      <c r="A9" s="4"/>
      <c r="B9" s="9" t="s">
        <v>22</v>
      </c>
      <c r="C9" s="19">
        <v>15837835.970000001</v>
      </c>
      <c r="D9" s="19">
        <v>11901040.33</v>
      </c>
      <c r="E9" s="19">
        <v>34420660.780000001</v>
      </c>
      <c r="F9" s="40">
        <v>28805146.66</v>
      </c>
      <c r="G9" s="20">
        <f>+SUM(C9:F9)</f>
        <v>90964683.739999995</v>
      </c>
    </row>
    <row r="10" spans="1:7" x14ac:dyDescent="0.2">
      <c r="A10" s="4"/>
      <c r="B10" s="9" t="s">
        <v>21</v>
      </c>
      <c r="C10" s="19">
        <v>188423847.41</v>
      </c>
      <c r="D10" s="19">
        <v>149001740.65000001</v>
      </c>
      <c r="E10" s="19">
        <v>127728459.05</v>
      </c>
      <c r="F10" s="40">
        <v>118366807.86</v>
      </c>
      <c r="G10" s="20">
        <f>+SUM(C10:F10)</f>
        <v>583520854.97000003</v>
      </c>
    </row>
    <row r="11" spans="1:7" x14ac:dyDescent="0.2">
      <c r="A11" s="4"/>
      <c r="B11" s="10" t="s">
        <v>1</v>
      </c>
      <c r="C11" s="19">
        <v>20347908.530000001</v>
      </c>
      <c r="D11" s="19">
        <v>36436454.659999996</v>
      </c>
      <c r="E11" s="19">
        <v>29257100.129999999</v>
      </c>
      <c r="F11" s="40">
        <v>32708465.850000001</v>
      </c>
      <c r="G11" s="20">
        <f>+SUM(C11:F11)</f>
        <v>118749929.16999999</v>
      </c>
    </row>
    <row r="12" spans="1:7" x14ac:dyDescent="0.2">
      <c r="A12" s="4"/>
      <c r="B12" s="10" t="s">
        <v>2</v>
      </c>
      <c r="C12" s="19">
        <f>169155.5+2380</f>
        <v>171535.5</v>
      </c>
      <c r="D12" s="19">
        <f>320676.6+346523.66</f>
        <v>667200.26</v>
      </c>
      <c r="E12" s="19">
        <f>518271.58+496393.8</f>
        <v>1014665.38</v>
      </c>
      <c r="F12" s="40">
        <f>691724.2+196653.52</f>
        <v>888377.72</v>
      </c>
      <c r="G12" s="20">
        <f>+SUM(C12:F12)</f>
        <v>2741778.8600000003</v>
      </c>
    </row>
    <row r="13" spans="1:7" x14ac:dyDescent="0.2">
      <c r="A13" s="4"/>
      <c r="B13" s="6" t="s">
        <v>3</v>
      </c>
      <c r="C13" s="19"/>
      <c r="D13" s="19"/>
      <c r="E13" s="19"/>
      <c r="F13" s="40"/>
      <c r="G13" s="20">
        <f t="shared" ref="G10:G13" si="0">+SUM(C13:E13)</f>
        <v>0</v>
      </c>
    </row>
    <row r="14" spans="1:7" x14ac:dyDescent="0.2">
      <c r="A14" s="11"/>
      <c r="B14" s="12" t="s">
        <v>5</v>
      </c>
      <c r="C14" s="19">
        <f>+SUM(C9:C13)</f>
        <v>224781127.41</v>
      </c>
      <c r="D14" s="19">
        <f t="shared" ref="D14:G14" si="1">+SUM(D9:D13)</f>
        <v>198006435.90000001</v>
      </c>
      <c r="E14" s="19">
        <f t="shared" si="1"/>
        <v>192420885.33999997</v>
      </c>
      <c r="F14" s="19">
        <f t="shared" si="1"/>
        <v>180768798.09</v>
      </c>
      <c r="G14" s="20">
        <f>+SUM(G9:G13)</f>
        <v>795977246.74000001</v>
      </c>
    </row>
    <row r="15" spans="1:7" x14ac:dyDescent="0.2">
      <c r="A15" s="11"/>
      <c r="B15" s="13" t="s">
        <v>16</v>
      </c>
      <c r="C15" s="19"/>
      <c r="D15" s="19"/>
      <c r="E15" s="19"/>
      <c r="F15" s="40"/>
      <c r="G15" s="20"/>
    </row>
    <row r="16" spans="1:7" x14ac:dyDescent="0.2">
      <c r="A16" s="11"/>
      <c r="B16" s="14" t="s">
        <v>17</v>
      </c>
      <c r="C16" s="19">
        <v>259105075.31999999</v>
      </c>
      <c r="D16" s="19"/>
      <c r="E16" s="19"/>
      <c r="F16" s="40"/>
      <c r="G16" s="20">
        <f t="shared" ref="G16:G17" si="2">+SUM(C16:E16)</f>
        <v>259105075.31999999</v>
      </c>
    </row>
    <row r="17" spans="1:9" x14ac:dyDescent="0.2">
      <c r="A17" s="11"/>
      <c r="B17" s="15" t="s">
        <v>6</v>
      </c>
      <c r="C17" s="19">
        <v>3300000</v>
      </c>
      <c r="D17" s="19">
        <v>800000</v>
      </c>
      <c r="E17" s="19">
        <v>400000</v>
      </c>
      <c r="F17" s="40">
        <v>400000</v>
      </c>
      <c r="G17" s="20">
        <f>+SUM(C17:F17)</f>
        <v>4900000</v>
      </c>
    </row>
    <row r="18" spans="1:9" ht="15" thickBot="1" x14ac:dyDescent="0.25">
      <c r="A18" s="11"/>
      <c r="B18" s="16" t="s">
        <v>7</v>
      </c>
      <c r="C18" s="21">
        <f>+C14+C16+C17</f>
        <v>487186202.73000002</v>
      </c>
      <c r="D18" s="21">
        <f t="shared" ref="D18:G18" si="3">+D14+D16+D17</f>
        <v>198806435.90000001</v>
      </c>
      <c r="E18" s="21">
        <f t="shared" si="3"/>
        <v>192820885.33999997</v>
      </c>
      <c r="F18" s="21">
        <f t="shared" si="3"/>
        <v>181168798.09</v>
      </c>
      <c r="G18" s="27">
        <f t="shared" si="3"/>
        <v>1059982322.0599999</v>
      </c>
      <c r="I18" s="28"/>
    </row>
    <row r="19" spans="1:9" ht="16.5" customHeight="1" thickBot="1" x14ac:dyDescent="0.25">
      <c r="A19" s="11"/>
      <c r="C19" s="22"/>
      <c r="D19" s="22"/>
      <c r="E19" s="22"/>
      <c r="F19" s="22"/>
      <c r="G19" s="22"/>
    </row>
    <row r="20" spans="1:9" ht="18.75" thickBot="1" x14ac:dyDescent="0.3">
      <c r="A20" s="4"/>
      <c r="B20" s="34" t="s">
        <v>14</v>
      </c>
      <c r="C20" s="35"/>
      <c r="D20" s="35"/>
      <c r="E20" s="35"/>
      <c r="F20" s="41"/>
      <c r="G20" s="36"/>
    </row>
    <row r="21" spans="1:9" x14ac:dyDescent="0.2">
      <c r="A21" s="4"/>
      <c r="B21" s="33" t="s">
        <v>18</v>
      </c>
      <c r="C21" s="31"/>
      <c r="D21" s="31"/>
      <c r="E21" s="31"/>
      <c r="F21" s="42"/>
      <c r="G21" s="32"/>
    </row>
    <row r="22" spans="1:9" x14ac:dyDescent="0.2">
      <c r="A22" s="4"/>
      <c r="B22" s="10" t="s">
        <v>10</v>
      </c>
      <c r="C22" s="19">
        <v>93391647.560000002</v>
      </c>
      <c r="D22" s="19">
        <v>104735671.86</v>
      </c>
      <c r="E22" s="19">
        <v>122763890.5</v>
      </c>
      <c r="F22" s="40">
        <v>118332975.55</v>
      </c>
      <c r="G22" s="20">
        <f>+SUM(C22:F22)</f>
        <v>439224185.47000003</v>
      </c>
    </row>
    <row r="23" spans="1:9" x14ac:dyDescent="0.2">
      <c r="A23" s="4"/>
      <c r="B23" s="10" t="s">
        <v>8</v>
      </c>
      <c r="C23" s="19">
        <v>16164891.369999999</v>
      </c>
      <c r="D23" s="19">
        <v>39172695.289999999</v>
      </c>
      <c r="E23" s="19">
        <v>45187966.189999998</v>
      </c>
      <c r="F23" s="40">
        <v>33160726.280000001</v>
      </c>
      <c r="G23" s="20">
        <f>+SUM(C23:F23)</f>
        <v>133686279.13</v>
      </c>
    </row>
    <row r="24" spans="1:9" x14ac:dyDescent="0.2">
      <c r="A24" s="4"/>
      <c r="B24" s="10" t="s">
        <v>9</v>
      </c>
      <c r="C24" s="19">
        <v>11985007.189999999</v>
      </c>
      <c r="D24" s="19">
        <v>13062084.960000001</v>
      </c>
      <c r="E24" s="19">
        <f>11171896.03+4180933.2</f>
        <v>15352829.23</v>
      </c>
      <c r="F24" s="40">
        <f>15251330.82+1075971.95</f>
        <v>16327302.77</v>
      </c>
      <c r="G24" s="20">
        <f>+SUM(C24:F24)</f>
        <v>56727224.149999991</v>
      </c>
    </row>
    <row r="25" spans="1:9" x14ac:dyDescent="0.2">
      <c r="A25" s="4"/>
      <c r="B25" s="6" t="s">
        <v>19</v>
      </c>
      <c r="C25" s="19"/>
      <c r="D25" s="19"/>
      <c r="E25" s="19"/>
      <c r="F25" s="40"/>
      <c r="G25" s="20"/>
    </row>
    <row r="26" spans="1:9" x14ac:dyDescent="0.2">
      <c r="A26" s="4"/>
      <c r="B26" s="10" t="s">
        <v>11</v>
      </c>
      <c r="C26" s="19">
        <v>328000</v>
      </c>
      <c r="D26" s="19">
        <v>130000</v>
      </c>
      <c r="E26" s="19">
        <v>0</v>
      </c>
      <c r="F26" s="40">
        <v>498616.76</v>
      </c>
      <c r="G26" s="20">
        <f>+SUM(C26:F26)</f>
        <v>956616.76</v>
      </c>
    </row>
    <row r="27" spans="1:9" x14ac:dyDescent="0.2">
      <c r="A27" s="4"/>
      <c r="B27" s="10" t="s">
        <v>12</v>
      </c>
      <c r="C27" s="19">
        <v>12403903.779999999</v>
      </c>
      <c r="D27" s="19">
        <v>15519157.68</v>
      </c>
      <c r="E27" s="19">
        <v>21591389.41</v>
      </c>
      <c r="F27" s="40">
        <v>11035966.16</v>
      </c>
      <c r="G27" s="20">
        <f>+SUM(C27:F27)</f>
        <v>60550417.030000001</v>
      </c>
    </row>
    <row r="28" spans="1:9" ht="15" thickBot="1" x14ac:dyDescent="0.25">
      <c r="A28" s="4"/>
      <c r="B28" s="18" t="s">
        <v>13</v>
      </c>
      <c r="C28" s="21">
        <f>+SUM(C22:C27)</f>
        <v>134273449.90000001</v>
      </c>
      <c r="D28" s="21">
        <f t="shared" ref="D28:G28" si="4">+SUM(D22:D27)</f>
        <v>172619609.79000002</v>
      </c>
      <c r="E28" s="21">
        <f t="shared" si="4"/>
        <v>204896075.32999998</v>
      </c>
      <c r="F28" s="21">
        <f t="shared" si="4"/>
        <v>179355587.51999998</v>
      </c>
      <c r="G28" s="27">
        <f t="shared" si="4"/>
        <v>691144722.53999996</v>
      </c>
      <c r="I28" s="28"/>
    </row>
    <row r="29" spans="1:9" x14ac:dyDescent="0.2">
      <c r="C29" s="22">
        <f>+C18-C28</f>
        <v>352912752.83000004</v>
      </c>
      <c r="D29" s="22">
        <f>+D18-D28</f>
        <v>26186826.109999985</v>
      </c>
      <c r="E29" s="22">
        <f>+E18-E28</f>
        <v>-12075189.99000001</v>
      </c>
      <c r="F29" s="22">
        <f>+F18-F28</f>
        <v>1813210.5700000226</v>
      </c>
      <c r="G29" s="22">
        <f>+G18-G28</f>
        <v>368837599.51999998</v>
      </c>
    </row>
    <row r="31" spans="1:9" x14ac:dyDescent="0.2">
      <c r="D31" s="22"/>
      <c r="E31" s="22"/>
      <c r="F31" s="22"/>
      <c r="G31" s="22"/>
    </row>
    <row r="32" spans="1:9" x14ac:dyDescent="0.2">
      <c r="D32" s="22"/>
    </row>
    <row r="33" spans="7:7" x14ac:dyDescent="0.2">
      <c r="G33" s="22"/>
    </row>
  </sheetData>
  <sheetProtection formatCells="0" formatColumns="0" formatRows="0" insertColumns="0" insertRows="0" insertHyperlinks="0" deleteColumns="0" deleteRows="0" sort="0" autoFilter="0" pivotTables="0"/>
  <pageMargins left="0.31496062992125984" right="0.31496062992125984" top="0.15748031496062992" bottom="0.74803149606299213" header="0.31496062992125984" footer="0.31496062992125984"/>
  <pageSetup paperSize="9" scale="8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Recursos_Total</vt:lpstr>
      <vt:lpstr>Recursos_Total!Área_de_impresión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Usuario de Windows</cp:lastModifiedBy>
  <cp:lastPrinted>2025-05-26T15:06:38Z</cp:lastPrinted>
  <dcterms:created xsi:type="dcterms:W3CDTF">2024-04-22T14:11:28Z</dcterms:created>
  <dcterms:modified xsi:type="dcterms:W3CDTF">2025-05-26T15:31:03Z</dcterms:modified>
</cp:coreProperties>
</file>